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<sst xmlns="http://schemas.openxmlformats.org/spreadsheetml/2006/main" count="884" uniqueCount="282">
  <si>
    <t>Firma: Správa a údržba silnic Jihomoravského kraje, příspěvková organizace kraje</t>
  </si>
  <si>
    <t>Rekapitulace ceny</t>
  </si>
  <si>
    <t>Stavba: III/05522 - Vnorovy před školou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</si>
  <si>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</si>
  <si>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</si>
  <si>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</si>
  <si>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</si>
  <si>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</si>
  <si>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</si>
  <si>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</si>
  <si>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</si>
  <si>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</si>
  <si>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</si>
  <si>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</si>
  <si>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</si>
  <si>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III/05522</t>
  </si>
  <si>
    <t>Vnorovy před školou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</si>
  <si>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</si>
  <si>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</si>
  <si>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</si>
  <si>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</si>
  <si>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</si>
  <si>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</si>
  <si>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</si>
  <si>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</si>
  <si>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</si>
  <si>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</si>
  <si>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</si>
  <si>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</si>
  <si>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</si>
  <si>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</si>
  <si>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</si>
  <si>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</si>
  <si>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</si>
  <si>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</si>
  <si>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</si>
  <si>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</si>
  <si>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</si>
  <si>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</si>
  <si>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</si>
  <si>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</si>
  <si>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</si>
  <si>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</si>
  <si>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</si>
  <si>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</si>
  <si>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</si>
  <si>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</si>
  <si>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</si>
  <si>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</si>
  <si>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</si>
  <si>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</si>
  <si>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</si>
  <si>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</si>
  <si>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</si>
  <si>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</si>
  <si>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</si>
  <si>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</si>
  <si>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</si>
  <si>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</si>
  <si>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</si>
  <si>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</si>
  <si>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</si>
  <si>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</si>
  <si>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</si>
  <si>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</si>
  <si>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</si>
  <si>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</si>
  <si>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</si>
  <si>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</si>
  <si>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</si>
  <si>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</si>
  <si>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</si>
  <si>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</si>
  <si>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</si>
  <si>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</si>
  <si>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</si>
  <si>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</si>
  <si>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</si>
  <si>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</si>
  <si>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</si>
  <si>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</si>
  <si>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</si>
  <si>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</si>
  <si>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</si>
  <si>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</si>
  <si>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</si>
  <si>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</si>
  <si>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</si>
  <si>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</si>
  <si>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</si>
  <si>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</si>
  <si>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</si>
  <si>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</si>
  <si>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</si>
  <si>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</si>
  <si>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</si>
  <si>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</si>
  <si>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</si>
  <si>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</si>
  <si>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</t>
  </si>
  <si>
    <t>Komunikace</t>
  </si>
  <si>
    <t>014102.1</t>
  </si>
  <si>
    <t>POPLATKY ZA SKLÁDKU</t>
  </si>
  <si>
    <t>T</t>
  </si>
  <si>
    <t>konstrukce vozovky 
lože ze štěrkopísku  pol.11332 R 923,40*0,05*1,9=87,723 [A] 
výplň spar kostek     pol. 11332R 923,40*0,10*0,36*1,9=63,161 [B] 
 konstrukce vozovky pokud E def2&lt;120Mpa pol. 11332 923,40*0,30*1,9=526,338 [C] 
Celkem: A+B+C=677,222 [D]</t>
  </si>
  <si>
    <t>zahrnuje veškeré poplatky provozovateli skládky související s uložením odpadu na skládce.</t>
  </si>
  <si>
    <t>014102.2</t>
  </si>
  <si>
    <t>zemina  
dle pol. 13173 17,26*2=34,520 [A] 
dle  pol. 12373  sanace nad kanalizací 923,40*0,50*0,30*2=277,020 [B] 
Celkem: A+B=311,540 [C]</t>
  </si>
  <si>
    <t>014102.3</t>
  </si>
  <si>
    <t>beton 
dle pol.96687 3*0,50 t/kus=1,500 [A] 
dle pol. 11353.R obruba včetně betonové patky 0,205t/bm  43*0,205=8,815 [B] 
Celkem: A+B=10,315 [C]</t>
  </si>
  <si>
    <t>02720</t>
  </si>
  <si>
    <t>POMOC PRÁCE ZŘÍZ NEBO ZAJIŠŤ REGULACI A OCHRANU DOPRAVY</t>
  </si>
  <si>
    <t>zajištění značení úplné uzavírky  1=1,000 [A]</t>
  </si>
  <si>
    <t>zahrnuje veškeré náklady spojené s objednatelem požadovanými zařízeními</t>
  </si>
  <si>
    <t>Zemní práce</t>
  </si>
  <si>
    <t>113171</t>
  </si>
  <si>
    <t>ODSTRAN KRYTU ZPEVNĚNÝCH PLOCH Z DLAŽEB KOSTEK, ODVOZ DO 1KM</t>
  </si>
  <si>
    <t>M3</t>
  </si>
  <si>
    <t>dlažební kostka pro jednořádek  153,90*0,1*0,1*2=3,078 [A]  včetně očištění</t>
  </si>
  <si>
    <t>Položka zahrnuje veškerou manipulaci s vybouranou sutí a s vybouranými hmotami vč. uložení na skládku. Nezahrnuje poplatek za skládku.</t>
  </si>
  <si>
    <t>113178</t>
  </si>
  <si>
    <t>ODSTRAN KRYTU ZPEVNĚNÝCH PLOCH Z DLAŽEB KOSTEK, ODVOZ DO 20KM</t>
  </si>
  <si>
    <t>včetně očištění - prosetí přes síto   923,40*0,10 *0,64=59,098 [A]  0,64- mezerovitost 
potřeba pro jednořádek -1*(153,90*0,10*0,10*2)=3,718 [B] 
59,098-3,718=55,380 [C]   odvoz na skládku sús.</t>
  </si>
  <si>
    <t>7</t>
  </si>
  <si>
    <t>11332</t>
  </si>
  <si>
    <t>ODSTRANĚNÍ PODKLADŮ ZPEVNĚNÝCH PLOCH Z KAMENIVA NESTMELENÉHO</t>
  </si>
  <si>
    <t>podkladní lože dlažebních kostek 923,40*0,05=46,170 [A] 
výplň mezi kostkami dle pol. 113171 923,40*0,1*0,36=33,242 [B] 
odstranění podkladních vrstev z kameniva 923,40*0,30=277,020 [C] 
Celkem: A+B+C=356,432 [D] 
odvozná vzdálenost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</si>
  <si>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</si>
  <si>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</si>
  <si>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</si>
  <si>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M</t>
  </si>
  <si>
    <t>včetně betonové patky  43=43,000 [A] 
Celkem: A=43,000 [B]</t>
  </si>
  <si>
    <t>11372</t>
  </si>
  <si>
    <t>FRÉZOVÁNÍ ZPEVNĚNÝCH PLOCH ASFALTOVÝCH</t>
  </si>
  <si>
    <t>tl. 50 mm</t>
  </si>
  <si>
    <t>Frézování na ZÚ a KÚ  
(6,0*2,0 +6,0*7,45+1,0*10,0)*0,05=3,335 [A]   odvozná vzdálenost a likvidace v režii zhotovitele.</t>
  </si>
  <si>
    <t>Položka zahrnuje veškerou manipulaci s vybouranou sutí a s vybouranými hmotami vč. uložení na skládku.</t>
  </si>
  <si>
    <t>12373</t>
  </si>
  <si>
    <t>ODKOP PRO SPOD STAVBU SILNIC A ŽELEZNIC TŘ. I</t>
  </si>
  <si>
    <t>sanace v místě kanalizační rýhy  923,40*0,50*0,30=138,510 [A] 
Celkem: A=138,510 [B] 
odvozná vzdálenost v režii zhotovitele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</si>
  <si>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</si>
  <si>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</si>
  <si>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13173</t>
  </si>
  <si>
    <t>HLOUBENÍ JAM ZAPAŽ I NEPAŽ TŘ. I</t>
  </si>
  <si>
    <t>výkop pro výměnu stávajících vpustí  
(1,63*1,63*2,4-3,14*0,315*0,315*2)*3=17,260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</si>
  <si>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</si>
  <si>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</si>
  <si>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</si>
  <si>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</si>
  <si>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dle pol.11332 R 923,40*0,5*0,30=138,510 [A] 
dle pol. 13173 R 17,259=17,259 [B]Celkem: A+B=155,769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</si>
  <si>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</si>
  <si>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</si>
  <si>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17481</t>
  </si>
  <si>
    <t>ZÁSYP JAM A RÝH Z NAKUPOVANÝCH MATERIÁLŮ</t>
  </si>
  <si>
    <t>obsyp kolem vyměněných uličních vpustí dle pol. 13171  17,259=17,259 [A] 
štěrkodrť 0/63a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</si>
  <si>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</si>
  <si>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</si>
  <si>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</si>
  <si>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</si>
  <si>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úprava pláně se zhutněním  923.40=923,400 [A] 
úprava  parapláně v místě sanace nad kanalizační rýhou.po sanaci 923,40*0,5=461,700 [B]  
Celkem: A+B=1 385,100 [C]</t>
  </si>
  <si>
    <t>položka zahrnuje úpravu pláně včetně vyrovnání výškových rozdílů. Míru zhutnění určuje projekt.</t>
  </si>
  <si>
    <t>Základy</t>
  </si>
  <si>
    <t>215663</t>
  </si>
  <si>
    <t>ÚPRAVA PODLOŽÍ HYDRAULICKÝMI POJIVY DO 2% HL DO 0,5M</t>
  </si>
  <si>
    <t>úprava pláně hydraulickými pojivy  3,00% tl. 300mm   923=923,000 [A]</t>
  </si>
  <si>
    <t>položka zahrnuje zafrézování předepsaného množství hydraulického pojiva do podloží do hloubky do 0,5m, zhutnění 
druh hydraulického pojiva stanoví zadávací dokumentace</t>
  </si>
  <si>
    <t>28997C</t>
  </si>
  <si>
    <t>OPLÁŠTĚNÍ (ZPEVNĚNÍ) Z GEOTEXTILIE DO 300G/M2</t>
  </si>
  <si>
    <t>separační netkaná geotextílie 300g/m2. roprostřena v místě sanace na parapláň. 923,40*0,50=461,700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</si>
  <si>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</si>
  <si>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40</t>
  </si>
  <si>
    <t>215669</t>
  </si>
  <si>
    <t>ÚPRAVA PODLOŽÍ HYDRAULICKÝMI POJIVY HL DO 0,5M - PŘÍPLATEK ZA DALŠÍCH 0,5%</t>
  </si>
  <si>
    <t>příplatek k pol. 215663  923=923,000 [A] 
Celkem: A=923,000 [B]</t>
  </si>
  <si>
    <t>položka zahrnuje příplatek za 0,5% dalšího (i započatého) množství hydraulického pojiva přes 2% 
druh hydraulického pojiva stanoví zadávací dokumentace</t>
  </si>
  <si>
    <t>41</t>
  </si>
  <si>
    <t>dle pol.215663  923=923,000 [A] 
Celkem: A=923,000 [B]</t>
  </si>
  <si>
    <t>Vodorovné konstrukce</t>
  </si>
  <si>
    <t>17</t>
  </si>
  <si>
    <t>451312</t>
  </si>
  <si>
    <t>PODKLADNÍ A VÝPLŇOVÉ VRSTVY Z PROSTÉHO BETONU C12/15</t>
  </si>
  <si>
    <t>podkladní beton pod nové uliční vpusti 3 ks   1,63*1,63*0,10*3=0,797 [A] 
pro přepojení přípojek uličních vpustí  3ks  0,30m3/ks  3*0,30=0,900 [B] 
Celkem: A+B=1,697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</si>
  <si>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</si>
  <si>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 pozemní</t>
  </si>
  <si>
    <t>56331</t>
  </si>
  <si>
    <t>VOZOVKOVÉ VRSTVY ZE ŠTĚRKODRTI TL. DO 50MM</t>
  </si>
  <si>
    <t>doplnění podkladní vrstvy před pokládkou asfaltových vrstev průměrné tl. 30 mm  923,40=923,400 [A] 
štěrkodrť 0/32a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</si>
  <si>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</si>
  <si>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</si>
  <si>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56333</t>
  </si>
  <si>
    <t>VOZOVKOVÉ VRSTVY ZE ŠTĚRKODRTI TL. DO 150MM</t>
  </si>
  <si>
    <t>štěrkodrť 0/63 A  tl. 150mm  923.40=923,400 [A]</t>
  </si>
  <si>
    <t>20</t>
  </si>
  <si>
    <t>štěrkodrť ŠDa  0/32  tl.150mm  6*153,90=923,400 [A]</t>
  </si>
  <si>
    <t>21</t>
  </si>
  <si>
    <t>56336</t>
  </si>
  <si>
    <t>VOZOVKOVÉ VRSTVY ZE ŠTĚRKODRTI TL. DO 300MM</t>
  </si>
  <si>
    <t>sanace podloží v místě kanalizační rýhy  tl. 300mm    dle pol.12373   923,40*0,5=461,700 [A] 
 štěrkodrť 0/63 a</t>
  </si>
  <si>
    <t>22</t>
  </si>
  <si>
    <t>572113</t>
  </si>
  <si>
    <t>INFILTRAČNÍ POSTŘIK Z EMULZE DO 0,5KG/M2</t>
  </si>
  <si>
    <t>množství 0,50kg /m2   
 923,40=923,400 [A] 
Celkem: A=923,400 [B]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</si>
  <si>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</si>
  <si>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23</t>
  </si>
  <si>
    <t>572214</t>
  </si>
  <si>
    <t>SPOJOVACÍ POSTŘIK Z MODIFIK EMULZE DO 0,5KG/M2</t>
  </si>
  <si>
    <t>množstv  0,30kg/m2   
 923,40=923,400 [A] 
dle pol.11372  66,7=66,700 [B]Celkem: A+B=990,100 [C]</t>
  </si>
  <si>
    <t>24</t>
  </si>
  <si>
    <t>574A44</t>
  </si>
  <si>
    <t>ASFALTOVÝ BETON PRO OBRUSNÉ VRSTVY ACO 11+, 11S TL. 50MM</t>
  </si>
  <si>
    <t>ACO 11+ TL. 50mm   923,40+ pol.11372    6*153,90+66,7 =990,100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</si>
  <si>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</si>
  <si>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</si>
  <si>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574E78</t>
  </si>
  <si>
    <t>ASFALTOVÝ BETON PRO PODKLADNÍ VRSTVY ACP 22+, 22S TL. 80MM</t>
  </si>
  <si>
    <t>ACP 22+   tl. 80 mm  923,40=923,400 [A]</t>
  </si>
  <si>
    <t>26</t>
  </si>
  <si>
    <t>58920</t>
  </si>
  <si>
    <t>VÝPLŇ SPAR MODIFIKOVANÝM ASFALTEM</t>
  </si>
  <si>
    <t>včetně prořezu  6+6,2+5,7+10=27,900 [A]</t>
  </si>
  <si>
    <t>položka zahrnuje: 
- dodávku předepsaného materiálu 
- vyčištění a výplň spar tímto materiálem</t>
  </si>
  <si>
    <t>Potrubí</t>
  </si>
  <si>
    <t>27</t>
  </si>
  <si>
    <t>87433</t>
  </si>
  <si>
    <t>POTRUBÍ Z TRUB PLASTOVÝCH ODPADNÍCH DN DO 150MM</t>
  </si>
  <si>
    <t>potrubí DN 150 mm  SN 8  včetně potrubních tvarovek pro napojení na stávající přípojky uličních vpustí 
3 =3,000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</si>
  <si>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</si>
  <si>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28</t>
  </si>
  <si>
    <t>89712</t>
  </si>
  <si>
    <t>VPUSŤ KANALIZAČNÍ ULIČNÍ KOMPLETNÍ Z BETONOVÝCH DÍLCŮ</t>
  </si>
  <si>
    <t>KUS</t>
  </si>
  <si>
    <t>včetně čistícího koše a mříže D400    3=3,000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</si>
  <si>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</si>
  <si>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29</t>
  </si>
  <si>
    <t>89921</t>
  </si>
  <si>
    <t>VÝŠKOVÁ ÚPRAVA POKLOPŮ</t>
  </si>
  <si>
    <t>výšková úprava poklopů kanalizačních šachet.  2=2,000 [A]</t>
  </si>
  <si>
    <t>- položka výškové úpravy zahrnuje všechny nutné práce a materiály pro zvýšení nebo snížení zařízení (včetně nutné úpravy stávajícího povrchu vozovky nebo chodníku).</t>
  </si>
  <si>
    <t>30</t>
  </si>
  <si>
    <t>89922</t>
  </si>
  <si>
    <t>VÝŠKOVÁ ÚPRAVA MŘÍŽÍ</t>
  </si>
  <si>
    <t>výšková úprava mříží uličních vpustí  3=3,000 [A]</t>
  </si>
  <si>
    <t>31</t>
  </si>
  <si>
    <t>89923</t>
  </si>
  <si>
    <t>VÝŠKOVÁ ÚPRAVA KRYCÍCH HRNCŮ</t>
  </si>
  <si>
    <t>pokloppy šoupátek vodovodu a pllynu   9=9,000 [A]Celkem: A=9,000 [B]</t>
  </si>
  <si>
    <t>32</t>
  </si>
  <si>
    <t>899901</t>
  </si>
  <si>
    <t>PŘEPOJENÍ PŘÍPOJEK</t>
  </si>
  <si>
    <t>přepojení nových uličních vpustí na stávající přípojky včetně tvarovek a obetonování napojení.   3=3,000 [A]</t>
  </si>
  <si>
    <t>položka zahrnuje řez na potrubí, dodání a osazení příslušných tvarovek a armatur</t>
  </si>
  <si>
    <t>Ostatní konstrukce a práce, bourání</t>
  </si>
  <si>
    <t>33</t>
  </si>
  <si>
    <t>91228</t>
  </si>
  <si>
    <t>SMĚROVÉ SLOUPKY Z PLAST HMOT VČETNĚ ODRAZNÉHO PÁSKU</t>
  </si>
  <si>
    <t>směrové sloupky   červené osazené do betonové patky   2=2,000 [A]</t>
  </si>
  <si>
    <t>položka zahrnuje: 
- dodání a osazení sloupku včetně nutných zemních prací 
- vnitrostaveništní a mimostaveništní doprava 
- odrazky plastové nebo z retroreflexní fólie</t>
  </si>
  <si>
    <t>34</t>
  </si>
  <si>
    <t>914131</t>
  </si>
  <si>
    <t>DOPRAVNÍ ZNAČKY ZÁKLADNÍ VELIKOSTI OCELOVÉ FÓLIE TŘ 2 - DODÁVKA A MONTÁŽ</t>
  </si>
  <si>
    <t>ve staničení 0,01265 km   
dopravní značka  P 2    1 =1,000 [A] 
dopravní značka  E 2     1=1,000 [B] 
Celkem: A+B=2,000 [C]</t>
  </si>
  <si>
    <t>položka zahrnuje: 
- dodávku a montáž značek v požadovaném provedení</t>
  </si>
  <si>
    <t>36</t>
  </si>
  <si>
    <t>914911</t>
  </si>
  <si>
    <t>SLOUPKY A STOJKY DOPRAVNÍCH ZNAČEK Z OCEL TRUBEK SE ZABETONOVÁNÍM - DODÁVKA A MONTÁŽ</t>
  </si>
  <si>
    <t>vč betonové patky   1=1,000 [A]</t>
  </si>
  <si>
    <t>položka zahrnuje: 
- sloupky a upevňovací zařízení včetně jejich osazení (betonová patka, zemní práce)</t>
  </si>
  <si>
    <t>37</t>
  </si>
  <si>
    <t>917224</t>
  </si>
  <si>
    <t>SILNIČNÍ A CHODNÍKOVÉ OBRUBY Z BETONOVÝCH OBRUBNÍKŮ ŠÍŘ 150MM</t>
  </si>
  <si>
    <t>obrubník betonový 100*15*25  ks 27=27,000 [A] 
obrubník betonový  100*15*15  ks 10=10,000 [B] 
obrubník betonový přechodový  100**15*15*25  ks 6=6,000 [C] 
Celkem: A+B+C=43,000 [D] 
betonové lože  C16/20</t>
  </si>
  <si>
    <t>Položka zahrnuje: 
dodání a pokládku betonových obrubníků o rozměrech předepsaných zadávací dokumentací 
betonové lože i boční betonovou opěrku.</t>
  </si>
  <si>
    <t>38</t>
  </si>
  <si>
    <t>91772</t>
  </si>
  <si>
    <t>OBRUBA Z DLAŽEBNÍCH KOSTEK DROBNÝCH</t>
  </si>
  <si>
    <t>jednořádek z dlažební kostky 10*10*10 cm použita dle pol113171.1  153,90*2=307,800 [A] 
Celkem: A=307,800 [B]   beton lože 16/20</t>
  </si>
  <si>
    <t>Položka zahrnuje: 
dodání a pokládku jedné řady dlažebních kostek o rozměrech předepsaných zadávací dokumentací 
betonové lože i boční betonovou opěrku.</t>
  </si>
  <si>
    <t>39</t>
  </si>
  <si>
    <t>96687</t>
  </si>
  <si>
    <t>VYBOURÁNÍ ULIČNÍCH VPUSTÍ KOMPLETNÍCH</t>
  </si>
  <si>
    <t>odvoz a likvidace v režii zhotovitele  3=3,000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</si>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</sst>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6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70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99</v>
      </c>
      <c s="40" t="s">
        <v>100</v>
      </c>
      <c s="41">
        <f>'SO 101'!I3</f>
      </c>
      <c s="41">
        <f>'SO 101'!O2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27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26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37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63.75">
      <c r="A21" t="s">
        <v>57</v>
      </c>
      <c r="E21" s="36" t="s">
        <v>65</v>
      </c>
    </row>
    <row r="22" spans="1:16" ht="12.75">
      <c r="A22" s="24" t="s">
        <v>49</v>
      </c>
      <c s="29" t="s">
        <v>39</v>
      </c>
      <c s="29" t="s">
        <v>66</v>
      </c>
      <c s="24" t="s">
        <v>51</v>
      </c>
      <c s="30" t="s">
        <v>67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68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24" t="s">
        <v>49</v>
      </c>
      <c s="29" t="s">
        <v>33</v>
      </c>
      <c s="29" t="s">
        <v>71</v>
      </c>
      <c s="24" t="s">
        <v>72</v>
      </c>
      <c s="30" t="s">
        <v>73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74</v>
      </c>
      <c s="24" t="s">
        <v>72</v>
      </c>
      <c s="30" t="s">
        <v>75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76</v>
      </c>
      <c s="24" t="s">
        <v>72</v>
      </c>
      <c s="30" t="s">
        <v>77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78</v>
      </c>
      <c s="24" t="s">
        <v>72</v>
      </c>
      <c s="30" t="s">
        <v>79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80</v>
      </c>
      <c s="24" t="s">
        <v>72</v>
      </c>
      <c s="30" t="s">
        <v>81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82</v>
      </c>
      <c s="29" t="s">
        <v>83</v>
      </c>
      <c s="24" t="s">
        <v>72</v>
      </c>
      <c s="30" t="s">
        <v>84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25.5">
      <c r="A34" s="24" t="s">
        <v>49</v>
      </c>
      <c s="29" t="s">
        <v>44</v>
      </c>
      <c s="29" t="s">
        <v>85</v>
      </c>
      <c s="24" t="s">
        <v>72</v>
      </c>
      <c s="30" t="s">
        <v>86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25.5">
      <c r="A38" s="24" t="s">
        <v>49</v>
      </c>
      <c s="29" t="s">
        <v>87</v>
      </c>
      <c s="29" t="s">
        <v>88</v>
      </c>
      <c s="24" t="s">
        <v>72</v>
      </c>
      <c s="30" t="s">
        <v>89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12.75">
      <c r="A42" s="24" t="s">
        <v>49</v>
      </c>
      <c s="29" t="s">
        <v>90</v>
      </c>
      <c s="29" t="s">
        <v>91</v>
      </c>
      <c s="24" t="s">
        <v>72</v>
      </c>
      <c s="30" t="s">
        <v>92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25.5">
      <c r="A46" s="24" t="s">
        <v>49</v>
      </c>
      <c s="29" t="s">
        <v>93</v>
      </c>
      <c s="29" t="s">
        <v>94</v>
      </c>
      <c s="24" t="s">
        <v>72</v>
      </c>
      <c s="30" t="s">
        <v>95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12.75">
      <c r="A50" s="24" t="s">
        <v>49</v>
      </c>
      <c s="29" t="s">
        <v>96</v>
      </c>
      <c s="29" t="s">
        <v>97</v>
      </c>
      <c s="24" t="s">
        <v>72</v>
      </c>
      <c s="30" t="s">
        <v>98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0+O8+O25+O66+O83+O88+O125+O150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</v>
      </c>
      <c s="39">
        <f>0+I8+I25+I66+I83+I88+I125+I150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99</v>
      </c>
      <c s="6"/>
      <c s="18" t="s">
        <v>100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101</v>
      </c>
      <c s="24" t="s">
        <v>51</v>
      </c>
      <c s="30" t="s">
        <v>102</v>
      </c>
      <c s="31" t="s">
        <v>103</v>
      </c>
      <c s="32">
        <v>677.222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76.5">
      <c r="A11" s="37" t="s">
        <v>56</v>
      </c>
      <c r="E11" s="38" t="s">
        <v>104</v>
      </c>
    </row>
    <row r="12" spans="1:5" ht="25.5">
      <c r="A12" t="s">
        <v>57</v>
      </c>
      <c r="E12" s="36" t="s">
        <v>105</v>
      </c>
    </row>
    <row r="13" spans="1:16" ht="12.75">
      <c r="A13" s="24" t="s">
        <v>49</v>
      </c>
      <c s="29" t="s">
        <v>27</v>
      </c>
      <c s="29" t="s">
        <v>106</v>
      </c>
      <c s="24" t="s">
        <v>51</v>
      </c>
      <c s="30" t="s">
        <v>102</v>
      </c>
      <c s="31" t="s">
        <v>103</v>
      </c>
      <c s="32">
        <v>311.54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51">
      <c r="A15" s="37" t="s">
        <v>56</v>
      </c>
      <c r="E15" s="38" t="s">
        <v>107</v>
      </c>
    </row>
    <row r="16" spans="1:5" ht="25.5">
      <c r="A16" t="s">
        <v>57</v>
      </c>
      <c r="E16" s="36" t="s">
        <v>105</v>
      </c>
    </row>
    <row r="17" spans="1:16" ht="12.75">
      <c r="A17" s="24" t="s">
        <v>49</v>
      </c>
      <c s="29" t="s">
        <v>26</v>
      </c>
      <c s="29" t="s">
        <v>108</v>
      </c>
      <c s="24" t="s">
        <v>51</v>
      </c>
      <c s="30" t="s">
        <v>102</v>
      </c>
      <c s="31" t="s">
        <v>103</v>
      </c>
      <c s="32">
        <v>10.315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51">
      <c r="A19" s="37" t="s">
        <v>56</v>
      </c>
      <c r="E19" s="38" t="s">
        <v>109</v>
      </c>
    </row>
    <row r="20" spans="1:5" ht="25.5">
      <c r="A20" t="s">
        <v>57</v>
      </c>
      <c r="E20" s="36" t="s">
        <v>105</v>
      </c>
    </row>
    <row r="21" spans="1:16" ht="12.75">
      <c r="A21" s="24" t="s">
        <v>49</v>
      </c>
      <c s="29" t="s">
        <v>37</v>
      </c>
      <c s="29" t="s">
        <v>110</v>
      </c>
      <c s="24" t="s">
        <v>51</v>
      </c>
      <c s="30" t="s">
        <v>111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12.75">
      <c r="A23" s="37" t="s">
        <v>56</v>
      </c>
      <c r="E23" s="38" t="s">
        <v>112</v>
      </c>
    </row>
    <row r="24" spans="1:5" ht="12.75">
      <c r="A24" t="s">
        <v>57</v>
      </c>
      <c r="E24" s="36" t="s">
        <v>113</v>
      </c>
    </row>
    <row r="25" spans="1:18" ht="12.75" customHeight="1">
      <c r="A25" s="6" t="s">
        <v>47</v>
      </c>
      <c s="6"/>
      <c s="43" t="s">
        <v>33</v>
      </c>
      <c s="6"/>
      <c s="27" t="s">
        <v>114</v>
      </c>
      <c s="6"/>
      <c s="6"/>
      <c s="6"/>
      <c s="44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24" t="s">
        <v>49</v>
      </c>
      <c s="29" t="s">
        <v>39</v>
      </c>
      <c s="29" t="s">
        <v>115</v>
      </c>
      <c s="24" t="s">
        <v>51</v>
      </c>
      <c s="30" t="s">
        <v>116</v>
      </c>
      <c s="31" t="s">
        <v>117</v>
      </c>
      <c s="32">
        <v>3.078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118</v>
      </c>
    </row>
    <row r="29" spans="1:5" ht="25.5">
      <c r="A29" t="s">
        <v>57</v>
      </c>
      <c r="E29" s="36" t="s">
        <v>119</v>
      </c>
    </row>
    <row r="30" spans="1:16" ht="12.75">
      <c r="A30" s="24" t="s">
        <v>49</v>
      </c>
      <c s="29" t="s">
        <v>41</v>
      </c>
      <c s="29" t="s">
        <v>120</v>
      </c>
      <c s="24" t="s">
        <v>51</v>
      </c>
      <c s="30" t="s">
        <v>121</v>
      </c>
      <c s="31" t="s">
        <v>117</v>
      </c>
      <c s="32">
        <v>55.38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51">
      <c r="A32" s="37" t="s">
        <v>56</v>
      </c>
      <c r="E32" s="38" t="s">
        <v>122</v>
      </c>
    </row>
    <row r="33" spans="1:5" ht="25.5">
      <c r="A33" t="s">
        <v>57</v>
      </c>
      <c r="E33" s="36" t="s">
        <v>119</v>
      </c>
    </row>
    <row r="34" spans="1:16" ht="25.5">
      <c r="A34" s="24" t="s">
        <v>49</v>
      </c>
      <c s="29" t="s">
        <v>123</v>
      </c>
      <c s="29" t="s">
        <v>124</v>
      </c>
      <c s="24" t="s">
        <v>72</v>
      </c>
      <c s="30" t="s">
        <v>125</v>
      </c>
      <c s="31" t="s">
        <v>117</v>
      </c>
      <c s="32">
        <v>356.432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63.75">
      <c r="A36" s="37" t="s">
        <v>56</v>
      </c>
      <c r="E36" s="38" t="s">
        <v>126</v>
      </c>
    </row>
    <row r="37" spans="1:5" ht="63.75">
      <c r="A37" t="s">
        <v>57</v>
      </c>
      <c r="E37" s="36" t="s">
        <v>127</v>
      </c>
    </row>
    <row r="38" spans="1:16" ht="12.75">
      <c r="A38" s="24" t="s">
        <v>49</v>
      </c>
      <c s="29" t="s">
        <v>82</v>
      </c>
      <c s="29" t="s">
        <v>128</v>
      </c>
      <c s="24" t="s">
        <v>72</v>
      </c>
      <c s="30" t="s">
        <v>129</v>
      </c>
      <c s="31" t="s">
        <v>130</v>
      </c>
      <c s="32">
        <v>43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25.5">
      <c r="A40" s="37" t="s">
        <v>56</v>
      </c>
      <c r="E40" s="38" t="s">
        <v>131</v>
      </c>
    </row>
    <row r="41" spans="1:5" ht="63.75">
      <c r="A41" t="s">
        <v>57</v>
      </c>
      <c r="E41" s="36" t="s">
        <v>127</v>
      </c>
    </row>
    <row r="42" spans="1:16" ht="12.75">
      <c r="A42" s="24" t="s">
        <v>49</v>
      </c>
      <c s="29" t="s">
        <v>44</v>
      </c>
      <c s="29" t="s">
        <v>132</v>
      </c>
      <c s="24" t="s">
        <v>72</v>
      </c>
      <c s="30" t="s">
        <v>133</v>
      </c>
      <c s="31" t="s">
        <v>117</v>
      </c>
      <c s="32">
        <v>3.335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134</v>
      </c>
    </row>
    <row r="44" spans="1:5" ht="38.25">
      <c r="A44" s="37" t="s">
        <v>56</v>
      </c>
      <c r="E44" s="38" t="s">
        <v>135</v>
      </c>
    </row>
    <row r="45" spans="1:5" ht="25.5">
      <c r="A45" t="s">
        <v>57</v>
      </c>
      <c r="E45" s="36" t="s">
        <v>136</v>
      </c>
    </row>
    <row r="46" spans="1:16" ht="12.75">
      <c r="A46" s="24" t="s">
        <v>49</v>
      </c>
      <c s="29" t="s">
        <v>46</v>
      </c>
      <c s="29" t="s">
        <v>137</v>
      </c>
      <c s="24" t="s">
        <v>72</v>
      </c>
      <c s="30" t="s">
        <v>138</v>
      </c>
      <c s="31" t="s">
        <v>117</v>
      </c>
      <c s="32">
        <v>138.51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38.25">
      <c r="A48" s="37" t="s">
        <v>56</v>
      </c>
      <c r="E48" s="38" t="s">
        <v>139</v>
      </c>
    </row>
    <row r="49" spans="1:5" ht="369.75">
      <c r="A49" t="s">
        <v>57</v>
      </c>
      <c r="E49" s="36" t="s">
        <v>140</v>
      </c>
    </row>
    <row r="50" spans="1:16" ht="12.75">
      <c r="A50" s="24" t="s">
        <v>49</v>
      </c>
      <c s="29" t="s">
        <v>141</v>
      </c>
      <c s="29" t="s">
        <v>142</v>
      </c>
      <c s="24" t="s">
        <v>72</v>
      </c>
      <c s="30" t="s">
        <v>143</v>
      </c>
      <c s="31" t="s">
        <v>117</v>
      </c>
      <c s="32">
        <v>17.26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25.5">
      <c r="A52" s="37" t="s">
        <v>56</v>
      </c>
      <c r="E52" s="38" t="s">
        <v>144</v>
      </c>
    </row>
    <row r="53" spans="1:5" ht="318.75">
      <c r="A53" t="s">
        <v>57</v>
      </c>
      <c r="E53" s="36" t="s">
        <v>145</v>
      </c>
    </row>
    <row r="54" spans="1:16" ht="12.75">
      <c r="A54" s="24" t="s">
        <v>49</v>
      </c>
      <c s="29" t="s">
        <v>146</v>
      </c>
      <c s="29" t="s">
        <v>147</v>
      </c>
      <c s="24" t="s">
        <v>51</v>
      </c>
      <c s="30" t="s">
        <v>148</v>
      </c>
      <c s="31" t="s">
        <v>117</v>
      </c>
      <c s="32">
        <v>155.769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25.5">
      <c r="A56" s="37" t="s">
        <v>56</v>
      </c>
      <c r="E56" s="38" t="s">
        <v>149</v>
      </c>
    </row>
    <row r="57" spans="1:5" ht="191.25">
      <c r="A57" t="s">
        <v>57</v>
      </c>
      <c r="E57" s="36" t="s">
        <v>150</v>
      </c>
    </row>
    <row r="58" spans="1:16" ht="12.75">
      <c r="A58" s="24" t="s">
        <v>49</v>
      </c>
      <c s="29" t="s">
        <v>151</v>
      </c>
      <c s="29" t="s">
        <v>152</v>
      </c>
      <c s="24" t="s">
        <v>51</v>
      </c>
      <c s="30" t="s">
        <v>153</v>
      </c>
      <c s="31" t="s">
        <v>117</v>
      </c>
      <c s="32">
        <v>17.259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25.5">
      <c r="A60" s="37" t="s">
        <v>56</v>
      </c>
      <c r="E60" s="38" t="s">
        <v>154</v>
      </c>
    </row>
    <row r="61" spans="1:5" ht="229.5">
      <c r="A61" t="s">
        <v>57</v>
      </c>
      <c r="E61" s="36" t="s">
        <v>155</v>
      </c>
    </row>
    <row r="62" spans="1:16" ht="12.75">
      <c r="A62" s="24" t="s">
        <v>49</v>
      </c>
      <c s="29" t="s">
        <v>87</v>
      </c>
      <c s="29" t="s">
        <v>156</v>
      </c>
      <c s="24" t="s">
        <v>51</v>
      </c>
      <c s="30" t="s">
        <v>157</v>
      </c>
      <c s="31" t="s">
        <v>158</v>
      </c>
      <c s="32">
        <v>1385.1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51">
      <c r="A64" s="37" t="s">
        <v>56</v>
      </c>
      <c r="E64" s="38" t="s">
        <v>159</v>
      </c>
    </row>
    <row r="65" spans="1:5" ht="25.5">
      <c r="A65" t="s">
        <v>57</v>
      </c>
      <c r="E65" s="36" t="s">
        <v>160</v>
      </c>
    </row>
    <row r="66" spans="1:18" ht="12.75" customHeight="1">
      <c r="A66" s="6" t="s">
        <v>47</v>
      </c>
      <c s="6"/>
      <c s="43" t="s">
        <v>27</v>
      </c>
      <c s="6"/>
      <c s="27" t="s">
        <v>161</v>
      </c>
      <c s="6"/>
      <c s="6"/>
      <c s="6"/>
      <c s="44">
        <f>0+Q66</f>
      </c>
      <c r="O66">
        <f>0+R66</f>
      </c>
      <c r="Q66">
        <f>0+I67+I71+I75+I79</f>
      </c>
      <c>
        <f>0+O67+O71+O75+O79</f>
      </c>
    </row>
    <row r="67" spans="1:16" ht="12.75">
      <c r="A67" s="24" t="s">
        <v>49</v>
      </c>
      <c s="29" t="s">
        <v>90</v>
      </c>
      <c s="29" t="s">
        <v>162</v>
      </c>
      <c s="24" t="s">
        <v>51</v>
      </c>
      <c s="30" t="s">
        <v>163</v>
      </c>
      <c s="31" t="s">
        <v>158</v>
      </c>
      <c s="32">
        <v>923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51</v>
      </c>
    </row>
    <row r="69" spans="1:5" ht="12.75">
      <c r="A69" s="37" t="s">
        <v>56</v>
      </c>
      <c r="E69" s="38" t="s">
        <v>164</v>
      </c>
    </row>
    <row r="70" spans="1:5" ht="38.25">
      <c r="A70" t="s">
        <v>57</v>
      </c>
      <c r="E70" s="36" t="s">
        <v>165</v>
      </c>
    </row>
    <row r="71" spans="1:16" ht="12.75">
      <c r="A71" s="24" t="s">
        <v>49</v>
      </c>
      <c s="29" t="s">
        <v>93</v>
      </c>
      <c s="29" t="s">
        <v>166</v>
      </c>
      <c s="24" t="s">
        <v>51</v>
      </c>
      <c s="30" t="s">
        <v>167</v>
      </c>
      <c s="31" t="s">
        <v>158</v>
      </c>
      <c s="32">
        <v>461.7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51</v>
      </c>
    </row>
    <row r="73" spans="1:5" ht="25.5">
      <c r="A73" s="37" t="s">
        <v>56</v>
      </c>
      <c r="E73" s="38" t="s">
        <v>168</v>
      </c>
    </row>
    <row r="74" spans="1:5" ht="102">
      <c r="A74" t="s">
        <v>57</v>
      </c>
      <c r="E74" s="36" t="s">
        <v>169</v>
      </c>
    </row>
    <row r="75" spans="1:16" ht="25.5">
      <c r="A75" s="24" t="s">
        <v>49</v>
      </c>
      <c s="29" t="s">
        <v>170</v>
      </c>
      <c s="29" t="s">
        <v>171</v>
      </c>
      <c s="24" t="s">
        <v>33</v>
      </c>
      <c s="30" t="s">
        <v>172</v>
      </c>
      <c s="31" t="s">
        <v>158</v>
      </c>
      <c s="32">
        <v>923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51</v>
      </c>
    </row>
    <row r="77" spans="1:5" ht="25.5">
      <c r="A77" s="37" t="s">
        <v>56</v>
      </c>
      <c r="E77" s="38" t="s">
        <v>173</v>
      </c>
    </row>
    <row r="78" spans="1:5" ht="38.25">
      <c r="A78" t="s">
        <v>57</v>
      </c>
      <c r="E78" s="36" t="s">
        <v>174</v>
      </c>
    </row>
    <row r="79" spans="1:16" ht="25.5">
      <c r="A79" s="24" t="s">
        <v>49</v>
      </c>
      <c s="29" t="s">
        <v>175</v>
      </c>
      <c s="29" t="s">
        <v>171</v>
      </c>
      <c s="24" t="s">
        <v>27</v>
      </c>
      <c s="30" t="s">
        <v>172</v>
      </c>
      <c s="31" t="s">
        <v>158</v>
      </c>
      <c s="32">
        <v>923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51</v>
      </c>
    </row>
    <row r="81" spans="1:5" ht="25.5">
      <c r="A81" s="37" t="s">
        <v>56</v>
      </c>
      <c r="E81" s="38" t="s">
        <v>176</v>
      </c>
    </row>
    <row r="82" spans="1:5" ht="38.25">
      <c r="A82" t="s">
        <v>57</v>
      </c>
      <c r="E82" s="36" t="s">
        <v>174</v>
      </c>
    </row>
    <row r="83" spans="1:18" ht="12.75" customHeight="1">
      <c r="A83" s="6" t="s">
        <v>47</v>
      </c>
      <c s="6"/>
      <c s="43" t="s">
        <v>37</v>
      </c>
      <c s="6"/>
      <c s="27" t="s">
        <v>177</v>
      </c>
      <c s="6"/>
      <c s="6"/>
      <c s="6"/>
      <c s="44">
        <f>0+Q83</f>
      </c>
      <c r="O83">
        <f>0+R83</f>
      </c>
      <c r="Q83">
        <f>0+I84</f>
      </c>
      <c>
        <f>0+O84</f>
      </c>
    </row>
    <row r="84" spans="1:16" ht="12.75">
      <c r="A84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117</v>
      </c>
      <c s="32">
        <v>1.697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51</v>
      </c>
    </row>
    <row r="86" spans="1:5" ht="38.25">
      <c r="A86" s="37" t="s">
        <v>56</v>
      </c>
      <c r="E86" s="38" t="s">
        <v>181</v>
      </c>
    </row>
    <row r="87" spans="1:5" ht="369.75">
      <c r="A87" t="s">
        <v>57</v>
      </c>
      <c r="E87" s="36" t="s">
        <v>182</v>
      </c>
    </row>
    <row r="88" spans="1:18" ht="12.75" customHeight="1">
      <c r="A88" s="6" t="s">
        <v>47</v>
      </c>
      <c s="6"/>
      <c s="43" t="s">
        <v>39</v>
      </c>
      <c s="6"/>
      <c s="27" t="s">
        <v>183</v>
      </c>
      <c s="6"/>
      <c s="6"/>
      <c s="6"/>
      <c s="44">
        <f>0+Q88</f>
      </c>
      <c r="O88">
        <f>0+R88</f>
      </c>
      <c r="Q88">
        <f>0+I89+I93+I97+I101+I105+I109+I113+I117+I121</f>
      </c>
      <c>
        <f>0+O89+O93+O97+O101+O105+O109+O113+O117+O121</f>
      </c>
    </row>
    <row r="89" spans="1:16" ht="12.75">
      <c r="A89" s="24" t="s">
        <v>49</v>
      </c>
      <c s="29" t="s">
        <v>96</v>
      </c>
      <c s="29" t="s">
        <v>184</v>
      </c>
      <c s="24" t="s">
        <v>51</v>
      </c>
      <c s="30" t="s">
        <v>185</v>
      </c>
      <c s="31" t="s">
        <v>158</v>
      </c>
      <c s="32">
        <v>923.4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51</v>
      </c>
    </row>
    <row r="91" spans="1:5" ht="38.25">
      <c r="A91" s="37" t="s">
        <v>56</v>
      </c>
      <c r="E91" s="38" t="s">
        <v>186</v>
      </c>
    </row>
    <row r="92" spans="1:5" ht="51">
      <c r="A92" t="s">
        <v>57</v>
      </c>
      <c r="E92" s="36" t="s">
        <v>187</v>
      </c>
    </row>
    <row r="93" spans="1:16" ht="12.75">
      <c r="A93" s="24" t="s">
        <v>49</v>
      </c>
      <c s="29" t="s">
        <v>188</v>
      </c>
      <c s="29" t="s">
        <v>189</v>
      </c>
      <c s="24" t="s">
        <v>33</v>
      </c>
      <c s="30" t="s">
        <v>190</v>
      </c>
      <c s="31" t="s">
        <v>158</v>
      </c>
      <c s="32">
        <v>923.4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51</v>
      </c>
    </row>
    <row r="95" spans="1:5" ht="12.75">
      <c r="A95" s="37" t="s">
        <v>56</v>
      </c>
      <c r="E95" s="38" t="s">
        <v>191</v>
      </c>
    </row>
    <row r="96" spans="1:5" ht="51">
      <c r="A96" t="s">
        <v>57</v>
      </c>
      <c r="E96" s="36" t="s">
        <v>187</v>
      </c>
    </row>
    <row r="97" spans="1:16" ht="12.75">
      <c r="A97" s="24" t="s">
        <v>49</v>
      </c>
      <c s="29" t="s">
        <v>192</v>
      </c>
      <c s="29" t="s">
        <v>189</v>
      </c>
      <c s="24" t="s">
        <v>27</v>
      </c>
      <c s="30" t="s">
        <v>190</v>
      </c>
      <c s="31" t="s">
        <v>158</v>
      </c>
      <c s="32">
        <v>923.4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51</v>
      </c>
    </row>
    <row r="99" spans="1:5" ht="12.75">
      <c r="A99" s="37" t="s">
        <v>56</v>
      </c>
      <c r="E99" s="38" t="s">
        <v>193</v>
      </c>
    </row>
    <row r="100" spans="1:5" ht="51">
      <c r="A100" t="s">
        <v>57</v>
      </c>
      <c r="E100" s="36" t="s">
        <v>187</v>
      </c>
    </row>
    <row r="101" spans="1:16" ht="12.75">
      <c r="A101" s="24" t="s">
        <v>49</v>
      </c>
      <c s="29" t="s">
        <v>194</v>
      </c>
      <c s="29" t="s">
        <v>195</v>
      </c>
      <c s="24" t="s">
        <v>51</v>
      </c>
      <c s="30" t="s">
        <v>196</v>
      </c>
      <c s="31" t="s">
        <v>158</v>
      </c>
      <c s="32">
        <v>461.7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51</v>
      </c>
    </row>
    <row r="103" spans="1:5" ht="38.25">
      <c r="A103" s="37" t="s">
        <v>56</v>
      </c>
      <c r="E103" s="38" t="s">
        <v>197</v>
      </c>
    </row>
    <row r="104" spans="1:5" ht="51">
      <c r="A104" t="s">
        <v>57</v>
      </c>
      <c r="E104" s="36" t="s">
        <v>187</v>
      </c>
    </row>
    <row r="105" spans="1:16" ht="12.75">
      <c r="A105" s="24" t="s">
        <v>49</v>
      </c>
      <c s="29" t="s">
        <v>198</v>
      </c>
      <c s="29" t="s">
        <v>199</v>
      </c>
      <c s="24" t="s">
        <v>51</v>
      </c>
      <c s="30" t="s">
        <v>200</v>
      </c>
      <c s="31" t="s">
        <v>158</v>
      </c>
      <c s="32">
        <v>923.4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51</v>
      </c>
    </row>
    <row r="107" spans="1:5" ht="38.25">
      <c r="A107" s="37" t="s">
        <v>56</v>
      </c>
      <c r="E107" s="38" t="s">
        <v>201</v>
      </c>
    </row>
    <row r="108" spans="1:5" ht="51">
      <c r="A108" t="s">
        <v>57</v>
      </c>
      <c r="E108" s="36" t="s">
        <v>202</v>
      </c>
    </row>
    <row r="109" spans="1:16" ht="12.75">
      <c r="A109" s="24" t="s">
        <v>49</v>
      </c>
      <c s="29" t="s">
        <v>203</v>
      </c>
      <c s="29" t="s">
        <v>204</v>
      </c>
      <c s="24" t="s">
        <v>51</v>
      </c>
      <c s="30" t="s">
        <v>205</v>
      </c>
      <c s="31" t="s">
        <v>158</v>
      </c>
      <c s="32">
        <v>990.1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51</v>
      </c>
    </row>
    <row r="111" spans="1:5" ht="38.25">
      <c r="A111" s="37" t="s">
        <v>56</v>
      </c>
      <c r="E111" s="38" t="s">
        <v>206</v>
      </c>
    </row>
    <row r="112" spans="1:5" ht="51">
      <c r="A112" t="s">
        <v>57</v>
      </c>
      <c r="E112" s="36" t="s">
        <v>202</v>
      </c>
    </row>
    <row r="113" spans="1:16" ht="12.75">
      <c r="A113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158</v>
      </c>
      <c s="32">
        <v>990.1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51</v>
      </c>
    </row>
    <row r="115" spans="1:5" ht="12.75">
      <c r="A115" s="37" t="s">
        <v>56</v>
      </c>
      <c r="E115" s="38" t="s">
        <v>210</v>
      </c>
    </row>
    <row r="116" spans="1:5" ht="140.25">
      <c r="A116" t="s">
        <v>57</v>
      </c>
      <c r="E116" s="36" t="s">
        <v>211</v>
      </c>
    </row>
    <row r="117" spans="1:16" ht="12.75">
      <c r="A117" s="24" t="s">
        <v>49</v>
      </c>
      <c s="29" t="s">
        <v>212</v>
      </c>
      <c s="29" t="s">
        <v>213</v>
      </c>
      <c s="24" t="s">
        <v>51</v>
      </c>
      <c s="30" t="s">
        <v>214</v>
      </c>
      <c s="31" t="s">
        <v>158</v>
      </c>
      <c s="32">
        <v>923.4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12.75">
      <c r="A119" s="37" t="s">
        <v>56</v>
      </c>
      <c r="E119" s="38" t="s">
        <v>215</v>
      </c>
    </row>
    <row r="120" spans="1:5" ht="140.25">
      <c r="A120" t="s">
        <v>57</v>
      </c>
      <c r="E120" s="36" t="s">
        <v>211</v>
      </c>
    </row>
    <row r="121" spans="1:16" ht="12.75">
      <c r="A121" s="24" t="s">
        <v>49</v>
      </c>
      <c s="29" t="s">
        <v>216</v>
      </c>
      <c s="29" t="s">
        <v>217</v>
      </c>
      <c s="24" t="s">
        <v>51</v>
      </c>
      <c s="30" t="s">
        <v>218</v>
      </c>
      <c s="31" t="s">
        <v>130</v>
      </c>
      <c s="32">
        <v>27.9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51</v>
      </c>
    </row>
    <row r="123" spans="1:5" ht="12.75">
      <c r="A123" s="37" t="s">
        <v>56</v>
      </c>
      <c r="E123" s="38" t="s">
        <v>219</v>
      </c>
    </row>
    <row r="124" spans="1:5" ht="38.25">
      <c r="A124" t="s">
        <v>57</v>
      </c>
      <c r="E124" s="36" t="s">
        <v>220</v>
      </c>
    </row>
    <row r="125" spans="1:18" ht="12.75" customHeight="1">
      <c r="A125" s="6" t="s">
        <v>47</v>
      </c>
      <c s="6"/>
      <c s="43" t="s">
        <v>82</v>
      </c>
      <c s="6"/>
      <c s="27" t="s">
        <v>221</v>
      </c>
      <c s="6"/>
      <c s="6"/>
      <c s="6"/>
      <c s="44">
        <f>0+Q125</f>
      </c>
      <c r="O125">
        <f>0+R125</f>
      </c>
      <c r="Q125">
        <f>0+I126+I130+I134+I138+I142+I146</f>
      </c>
      <c>
        <f>0+O126+O130+O134+O138+O142+O146</f>
      </c>
    </row>
    <row r="126" spans="1:16" ht="12.75">
      <c r="A126" s="24" t="s">
        <v>49</v>
      </c>
      <c s="29" t="s">
        <v>222</v>
      </c>
      <c s="29" t="s">
        <v>223</v>
      </c>
      <c s="24" t="s">
        <v>51</v>
      </c>
      <c s="30" t="s">
        <v>224</v>
      </c>
      <c s="31" t="s">
        <v>130</v>
      </c>
      <c s="32">
        <v>3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51</v>
      </c>
    </row>
    <row r="128" spans="1:5" ht="51">
      <c r="A128" s="37" t="s">
        <v>56</v>
      </c>
      <c r="E128" s="38" t="s">
        <v>225</v>
      </c>
    </row>
    <row r="129" spans="1:5" ht="255">
      <c r="A129" t="s">
        <v>57</v>
      </c>
      <c r="E129" s="36" t="s">
        <v>226</v>
      </c>
    </row>
    <row r="130" spans="1:16" ht="12.75">
      <c r="A130" s="24" t="s">
        <v>49</v>
      </c>
      <c s="29" t="s">
        <v>227</v>
      </c>
      <c s="29" t="s">
        <v>228</v>
      </c>
      <c s="24" t="s">
        <v>51</v>
      </c>
      <c s="30" t="s">
        <v>229</v>
      </c>
      <c s="31" t="s">
        <v>230</v>
      </c>
      <c s="32">
        <v>3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51</v>
      </c>
    </row>
    <row r="132" spans="1:5" ht="12.75">
      <c r="A132" s="37" t="s">
        <v>56</v>
      </c>
      <c r="E132" s="45" t="s">
        <v>231</v>
      </c>
    </row>
    <row r="133" spans="1:5" ht="76.5">
      <c r="A133" t="s">
        <v>57</v>
      </c>
      <c r="E133" s="36" t="s">
        <v>232</v>
      </c>
    </row>
    <row r="134" spans="1:16" ht="12.75">
      <c r="A134" s="24" t="s">
        <v>49</v>
      </c>
      <c s="29" t="s">
        <v>233</v>
      </c>
      <c s="29" t="s">
        <v>234</v>
      </c>
      <c s="24" t="s">
        <v>51</v>
      </c>
      <c s="30" t="s">
        <v>235</v>
      </c>
      <c s="31" t="s">
        <v>230</v>
      </c>
      <c s="32">
        <v>2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12.75">
      <c r="A135" s="35" t="s">
        <v>54</v>
      </c>
      <c r="E135" s="36" t="s">
        <v>51</v>
      </c>
    </row>
    <row r="136" spans="1:5" ht="12.75">
      <c r="A136" s="37" t="s">
        <v>56</v>
      </c>
      <c r="E136" s="38" t="s">
        <v>236</v>
      </c>
    </row>
    <row r="137" spans="1:5" ht="25.5">
      <c r="A137" t="s">
        <v>57</v>
      </c>
      <c r="E137" s="36" t="s">
        <v>237</v>
      </c>
    </row>
    <row r="138" spans="1:16" ht="12.75">
      <c r="A138" s="24" t="s">
        <v>49</v>
      </c>
      <c s="29" t="s">
        <v>238</v>
      </c>
      <c s="29" t="s">
        <v>239</v>
      </c>
      <c s="24" t="s">
        <v>51</v>
      </c>
      <c s="30" t="s">
        <v>240</v>
      </c>
      <c s="31" t="s">
        <v>230</v>
      </c>
      <c s="32">
        <v>3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51</v>
      </c>
    </row>
    <row r="140" spans="1:5" ht="12.75">
      <c r="A140" s="37" t="s">
        <v>56</v>
      </c>
      <c r="E140" s="38" t="s">
        <v>241</v>
      </c>
    </row>
    <row r="141" spans="1:5" ht="25.5">
      <c r="A141" t="s">
        <v>57</v>
      </c>
      <c r="E141" s="36" t="s">
        <v>237</v>
      </c>
    </row>
    <row r="142" spans="1:16" ht="12.75">
      <c r="A142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230</v>
      </c>
      <c s="32">
        <v>9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51</v>
      </c>
    </row>
    <row r="144" spans="1:5" ht="12.75">
      <c r="A144" s="37" t="s">
        <v>56</v>
      </c>
      <c r="E144" s="38" t="s">
        <v>245</v>
      </c>
    </row>
    <row r="145" spans="1:5" ht="25.5">
      <c r="A145" t="s">
        <v>57</v>
      </c>
      <c r="E145" s="36" t="s">
        <v>237</v>
      </c>
    </row>
    <row r="146" spans="1:16" ht="12.75">
      <c r="A146" s="24" t="s">
        <v>49</v>
      </c>
      <c s="29" t="s">
        <v>246</v>
      </c>
      <c s="29" t="s">
        <v>247</v>
      </c>
      <c s="24" t="s">
        <v>51</v>
      </c>
      <c s="30" t="s">
        <v>248</v>
      </c>
      <c s="31" t="s">
        <v>230</v>
      </c>
      <c s="32">
        <v>3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51</v>
      </c>
    </row>
    <row r="148" spans="1:5" ht="25.5">
      <c r="A148" s="37" t="s">
        <v>56</v>
      </c>
      <c r="E148" s="38" t="s">
        <v>249</v>
      </c>
    </row>
    <row r="149" spans="1:5" ht="12.75">
      <c r="A149" t="s">
        <v>57</v>
      </c>
      <c r="E149" s="36" t="s">
        <v>250</v>
      </c>
    </row>
    <row r="150" spans="1:18" ht="12.75" customHeight="1">
      <c r="A150" s="6" t="s">
        <v>47</v>
      </c>
      <c s="6"/>
      <c s="43" t="s">
        <v>44</v>
      </c>
      <c s="6"/>
      <c s="27" t="s">
        <v>251</v>
      </c>
      <c s="6"/>
      <c s="6"/>
      <c s="6"/>
      <c s="44">
        <f>0+Q150</f>
      </c>
      <c r="O150">
        <f>0+R150</f>
      </c>
      <c r="Q150">
        <f>0+I151+I155+I159+I163+I167+I171</f>
      </c>
      <c>
        <f>0+O151+O155+O159+O163+O167+O171</f>
      </c>
    </row>
    <row r="151" spans="1:16" ht="12.75">
      <c r="A151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230</v>
      </c>
      <c s="32">
        <v>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51</v>
      </c>
    </row>
    <row r="153" spans="1:5" ht="12.75">
      <c r="A153" s="37" t="s">
        <v>56</v>
      </c>
      <c r="E153" s="38" t="s">
        <v>255</v>
      </c>
    </row>
    <row r="154" spans="1:5" ht="51">
      <c r="A154" t="s">
        <v>57</v>
      </c>
      <c r="E154" s="36" t="s">
        <v>256</v>
      </c>
    </row>
    <row r="155" spans="1:16" ht="25.5">
      <c r="A155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230</v>
      </c>
      <c s="32">
        <v>2</v>
      </c>
      <c s="33">
        <v>0</v>
      </c>
      <c s="34">
        <f>ROUND(ROUND(H155,2)*ROUND(G155,3),2)</f>
      </c>
      <c r="O155">
        <f>(I155*21)/100</f>
      </c>
      <c t="s">
        <v>27</v>
      </c>
    </row>
    <row r="156" spans="1:5" ht="12.75">
      <c r="A156" s="35" t="s">
        <v>54</v>
      </c>
      <c r="E156" s="36" t="s">
        <v>51</v>
      </c>
    </row>
    <row r="157" spans="1:5" ht="51">
      <c r="A157" s="37" t="s">
        <v>56</v>
      </c>
      <c r="E157" s="38" t="s">
        <v>260</v>
      </c>
    </row>
    <row r="158" spans="1:5" ht="25.5">
      <c r="A158" t="s">
        <v>57</v>
      </c>
      <c r="E158" s="36" t="s">
        <v>261</v>
      </c>
    </row>
    <row r="159" spans="1:16" ht="25.5">
      <c r="A159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230</v>
      </c>
      <c s="32">
        <v>1</v>
      </c>
      <c s="33">
        <v>0</v>
      </c>
      <c s="34">
        <f>ROUND(ROUND(H159,2)*ROUND(G159,3),2)</f>
      </c>
      <c r="O159">
        <f>(I159*21)/100</f>
      </c>
      <c t="s">
        <v>27</v>
      </c>
    </row>
    <row r="160" spans="1:5" ht="12.75">
      <c r="A160" s="35" t="s">
        <v>54</v>
      </c>
      <c r="E160" s="36" t="s">
        <v>51</v>
      </c>
    </row>
    <row r="161" spans="1:5" ht="12.75">
      <c r="A161" s="37" t="s">
        <v>56</v>
      </c>
      <c r="E161" s="38" t="s">
        <v>265</v>
      </c>
    </row>
    <row r="162" spans="1:5" ht="25.5">
      <c r="A162" t="s">
        <v>57</v>
      </c>
      <c r="E162" s="36" t="s">
        <v>266</v>
      </c>
    </row>
    <row r="163" spans="1:16" ht="12.75">
      <c r="A163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130</v>
      </c>
      <c s="32">
        <v>43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51</v>
      </c>
    </row>
    <row r="165" spans="1:5" ht="63.75">
      <c r="A165" s="37" t="s">
        <v>56</v>
      </c>
      <c r="E165" s="45" t="s">
        <v>270</v>
      </c>
    </row>
    <row r="166" spans="1:5" ht="51">
      <c r="A166" t="s">
        <v>57</v>
      </c>
      <c r="E166" s="36" t="s">
        <v>271</v>
      </c>
    </row>
    <row r="167" spans="1:16" ht="12.75">
      <c r="A167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130</v>
      </c>
      <c s="32">
        <v>307.8</v>
      </c>
      <c s="33">
        <v>0</v>
      </c>
      <c s="34">
        <f>ROUND(ROUND(H167,2)*ROUND(G167,3),2)</f>
      </c>
      <c r="O167">
        <f>(I167*21)/100</f>
      </c>
      <c t="s">
        <v>27</v>
      </c>
    </row>
    <row r="168" spans="1:5" ht="12.75">
      <c r="A168" s="35" t="s">
        <v>54</v>
      </c>
      <c r="E168" s="36" t="s">
        <v>51</v>
      </c>
    </row>
    <row r="169" spans="1:5" ht="38.25">
      <c r="A169" s="37" t="s">
        <v>56</v>
      </c>
      <c r="E169" s="38" t="s">
        <v>275</v>
      </c>
    </row>
    <row r="170" spans="1:5" ht="51">
      <c r="A170" t="s">
        <v>57</v>
      </c>
      <c r="E170" s="36" t="s">
        <v>276</v>
      </c>
    </row>
    <row r="171" spans="1:16" ht="12.75">
      <c r="A171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230</v>
      </c>
      <c s="32">
        <v>3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12.75">
      <c r="A172" s="35" t="s">
        <v>54</v>
      </c>
      <c r="E172" s="36" t="s">
        <v>51</v>
      </c>
    </row>
    <row r="173" spans="1:5" ht="12.75">
      <c r="A173" s="37" t="s">
        <v>56</v>
      </c>
      <c r="E173" s="38" t="s">
        <v>280</v>
      </c>
    </row>
    <row r="174" spans="1:5" ht="89.25">
      <c r="A174" t="s">
        <v>57</v>
      </c>
      <c r="E174" s="36" t="s">
        <v>281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